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sharedStrings.xml><?xml version="1.0" encoding="utf-8"?>
<sst xmlns="http://schemas.openxmlformats.org/spreadsheetml/2006/main" count="252" uniqueCount="157">
  <si>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</si>
  <si>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</si>
  <si>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</si>
  <si>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</si>
  <si>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</si>
  <si>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</si>
  <si>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</si>
  <si>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</si>
  <si>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</si>
  <si>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</si>
  <si>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</si>
  <si>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</si>
  <si>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</si>
  <si>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</si>
  <si>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</si>
  <si>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</si>
  <si>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</si>
  <si>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</si>
  <si>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</si>
  <si>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</si>
  <si>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</si>
  <si>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</si>
  <si>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</si>
  <si>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</si>
  <si>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</si>
  <si>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</si>
  <si>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</si>
  <si>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</si>
  <si>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</si>
  <si>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</si>
  <si>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</si>
  <si>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</si>
  <si>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</si>
  <si>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</si>
  <si>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</si>
  <si>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</si>
  <si>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</si>
  <si>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</si>
  <si>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</si>
  <si>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</si>
  <si>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</si>
  <si>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</si>
  <si>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</si>
  <si>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</si>
  <si>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</si>
  <si>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</si>
  <si>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</si>
  <si>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</si>
  <si>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</si>
  <si>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</si>
  <si>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</si>
  <si>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</si>
  <si>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</si>
  <si>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</si>
  <si>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</si>
  <si>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</si>
  <si>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</si>
  <si>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</si>
  <si>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</si>
  <si>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</si>
  <si>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</si>
  <si>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</si>
  <si>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</si>
  <si>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</si>
  <si>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</si>
  <si>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</si>
  <si>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</si>
  <si>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</si>
  <si>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</si>
  <si>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</si>
  <si>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</si>
  <si>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</si>
  <si>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</si>
  <si>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</si>
  <si>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</si>
  <si>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</si>
  <si>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</si>
  <si>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</si>
  <si>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</si>
  <si>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</si>
  <si>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</si>
  <si>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</si>
  <si>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</si>
  <si>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</si>
  <si>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</si>
  <si>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</si>
  <si>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</si>
  <si>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</si>
  <si>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</si>
  <si>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</si>
  <si>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</si>
  <si>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</si>
  <si>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</si>
  <si>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</si>
  <si>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</si>
  <si>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</si>
  <si>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</si>
  <si>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</si>
  <si>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</si>
  <si>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</si>
  <si>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</si>
  <si>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</si>
  <si>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</si>
  <si>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</si>
  <si>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</si>
  <si>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</si>
  <si>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</si>
  <si>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</si>
  <si>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</si>
  <si>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</si>
  <si>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</si>
  <si>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</si>
  <si>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</si>
  <si>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</si>
  <si>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</si>
  <si>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</si>
  <si>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</si>
  <si>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</si>
  <si>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</si>
  <si>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</si>
  <si>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</si>
  <si>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</si>
  <si>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</si>
  <si>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</si>
  <si>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</si>
  <si>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</si>
  <si>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</si>
  <si>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</si>
  <si>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</si>
  <si>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</si>
  <si>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</si>
  <si>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</si>
  <si>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</si>
  <si>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</si>
  <si>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</si>
  <si>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</si>
  <si>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</si>
  <si>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</si>
  <si>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</si>
  <si>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</si>
  <si>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</si>
  <si>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</si>
  <si>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</si>
  <si>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</si>
  <si>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</si>
  <si>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</si>
  <si>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</si>
  <si>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</si>
  <si>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Открытое акционерное общество "Специализированный регистратор АВИСТА"</t>
  </si>
  <si>
    <t>-</t>
  </si>
  <si>
    <t>Главный бухгалтер</t>
  </si>
  <si>
    <t>Пучина О.Н.</t>
  </si>
  <si>
    <t>Генеральный директор</t>
  </si>
  <si>
    <t>Межуев А.С.</t>
  </si>
  <si>
    <t>2010</t>
  </si>
  <si>
    <t>30</t>
  </si>
  <si>
    <t>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</si>
</sst>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76">
      <selection activeCell="BJ79" sqref="BJ79:BV79"/>
    </sheetView>
  </sheetViews>
  <sheetFormatPr defaultColWidth="9.0039062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155</v>
      </c>
      <c r="AS11" s="32"/>
      <c r="AT11" s="32"/>
      <c r="AU11" s="32"/>
      <c r="AV11" s="31" t="s">
        <v>4</v>
      </c>
      <c r="AW11" s="31"/>
      <c r="AX11" s="32" t="s">
        <v>156</v>
      </c>
      <c r="AY11" s="32"/>
      <c r="AZ11" s="32"/>
      <c r="BA11" s="32"/>
      <c r="BB11" s="31" t="s">
        <v>4</v>
      </c>
      <c r="BC11" s="31"/>
      <c r="BD11" s="32" t="s">
        <v>154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7" s="3" customFormat="1" ht="16.5" customHeight="1">
      <c r="A12" s="31" t="s">
        <v>148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</row>
    <row r="13" spans="6:104" s="3" customFormat="1" ht="24" customHeight="1">
      <c r="F13" s="56" t="s">
        <v>6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2"/>
      <c r="CZ13" s="2"/>
    </row>
    <row r="14" spans="1:107" s="9" customFormat="1" ht="18" customHeight="1">
      <c r="A14" s="36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8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7" t="s">
        <v>18</v>
      </c>
      <c r="BB15" s="28"/>
      <c r="BC15" s="28"/>
      <c r="BD15" s="28"/>
      <c r="BE15" s="28"/>
      <c r="BF15" s="28"/>
      <c r="BG15" s="28"/>
      <c r="BH15" s="28"/>
      <c r="BI15" s="29"/>
      <c r="BJ15" s="57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7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6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8"/>
    </row>
    <row r="18" spans="1:107" s="13" customFormat="1" ht="15.75" customHeight="1">
      <c r="A18" s="14"/>
      <c r="B18" s="39" t="s">
        <v>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19"/>
      <c r="BA18" s="33" t="s">
        <v>21</v>
      </c>
      <c r="BB18" s="34"/>
      <c r="BC18" s="34"/>
      <c r="BD18" s="34"/>
      <c r="BE18" s="34"/>
      <c r="BF18" s="34"/>
      <c r="BG18" s="34"/>
      <c r="BH18" s="34"/>
      <c r="BI18" s="35"/>
      <c r="BJ18" s="24">
        <v>146012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>
        <f>BJ18*BW18</f>
        <v>146012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9" t="s">
        <v>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19"/>
      <c r="BA19" s="33" t="s">
        <v>22</v>
      </c>
      <c r="BB19" s="34"/>
      <c r="BC19" s="34"/>
      <c r="BD19" s="34"/>
      <c r="BE19" s="34"/>
      <c r="BF19" s="34"/>
      <c r="BG19" s="34"/>
      <c r="BH19" s="34"/>
      <c r="BI19" s="35"/>
      <c r="BJ19" s="24" t="s">
        <v>149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149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9" t="s">
        <v>11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19"/>
      <c r="BA20" s="33" t="s">
        <v>23</v>
      </c>
      <c r="BB20" s="34"/>
      <c r="BC20" s="34"/>
      <c r="BD20" s="34"/>
      <c r="BE20" s="34"/>
      <c r="BF20" s="34"/>
      <c r="BG20" s="34"/>
      <c r="BH20" s="34"/>
      <c r="BI20" s="35"/>
      <c r="BJ20" s="24" t="s">
        <v>149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149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0" t="s">
        <v>12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17"/>
      <c r="BA21" s="41" t="s">
        <v>24</v>
      </c>
      <c r="BB21" s="42"/>
      <c r="BC21" s="42"/>
      <c r="BD21" s="42"/>
      <c r="BE21" s="42"/>
      <c r="BF21" s="42"/>
      <c r="BG21" s="42"/>
      <c r="BH21" s="42"/>
      <c r="BI21" s="43"/>
      <c r="BJ21" s="44">
        <f>SUM(BJ18:BJ20)</f>
        <v>146012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6"/>
      <c r="BW21" s="44" t="s">
        <v>41</v>
      </c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6"/>
      <c r="CM21" s="24">
        <f>SUM(CM18:CM20)</f>
        <v>146012</v>
      </c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6"/>
    </row>
    <row r="22" spans="1:107" s="13" customFormat="1" ht="18" customHeight="1">
      <c r="A22" s="36" t="s">
        <v>25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8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7" t="s">
        <v>26</v>
      </c>
      <c r="BB23" s="48"/>
      <c r="BC23" s="48"/>
      <c r="BD23" s="48"/>
      <c r="BE23" s="48"/>
      <c r="BF23" s="48"/>
      <c r="BG23" s="48"/>
      <c r="BH23" s="48"/>
      <c r="BI23" s="49"/>
      <c r="BJ23" s="50" t="s">
        <v>149</v>
      </c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2"/>
      <c r="BW23" s="50">
        <v>0.2</v>
      </c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2"/>
      <c r="CM23" s="50" t="s">
        <v>149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7" t="s">
        <v>27</v>
      </c>
      <c r="BB24" s="48"/>
      <c r="BC24" s="48"/>
      <c r="BD24" s="48"/>
      <c r="BE24" s="48"/>
      <c r="BF24" s="48"/>
      <c r="BG24" s="48"/>
      <c r="BH24" s="48"/>
      <c r="BI24" s="49"/>
      <c r="BJ24" s="24">
        <v>17034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0">
        <v>0.2</v>
      </c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2"/>
      <c r="CM24" s="53">
        <f>BJ24*BW24</f>
        <v>3406.8</v>
      </c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16.5" customHeight="1">
      <c r="A25" s="16"/>
      <c r="B25" s="39" t="s">
        <v>13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17"/>
      <c r="BA25" s="33" t="s">
        <v>28</v>
      </c>
      <c r="BB25" s="34"/>
      <c r="BC25" s="34"/>
      <c r="BD25" s="34"/>
      <c r="BE25" s="34"/>
      <c r="BF25" s="34"/>
      <c r="BG25" s="34"/>
      <c r="BH25" s="34"/>
      <c r="BI25" s="35"/>
      <c r="BJ25" s="24">
        <f>SUM(BJ24)</f>
        <v>17034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3">
        <f>SUM(CM24)</f>
        <v>3406.8</v>
      </c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5"/>
    </row>
    <row r="26" spans="1:107" s="13" customFormat="1" ht="18" customHeight="1">
      <c r="A26" s="36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8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3" t="s">
        <v>32</v>
      </c>
      <c r="BB27" s="34"/>
      <c r="BC27" s="34"/>
      <c r="BD27" s="34"/>
      <c r="BE27" s="34"/>
      <c r="BF27" s="34"/>
      <c r="BG27" s="34"/>
      <c r="BH27" s="34"/>
      <c r="BI27" s="35"/>
      <c r="BJ27" s="24">
        <v>110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>
        <f>BJ27</f>
        <v>110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9" t="s">
        <v>33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19"/>
      <c r="BA28" s="33" t="s">
        <v>36</v>
      </c>
      <c r="BB28" s="34"/>
      <c r="BC28" s="34"/>
      <c r="BD28" s="34"/>
      <c r="BE28" s="34"/>
      <c r="BF28" s="34"/>
      <c r="BG28" s="34"/>
      <c r="BH28" s="34"/>
      <c r="BI28" s="35"/>
      <c r="BJ28" s="24">
        <v>1096438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>
        <f>BJ28*BW28</f>
        <v>1096438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9" t="s">
        <v>34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19"/>
      <c r="BA29" s="33" t="s">
        <v>37</v>
      </c>
      <c r="BB29" s="34"/>
      <c r="BC29" s="34"/>
      <c r="BD29" s="34"/>
      <c r="BE29" s="34"/>
      <c r="BF29" s="34"/>
      <c r="BG29" s="34"/>
      <c r="BH29" s="34"/>
      <c r="BI29" s="35"/>
      <c r="BJ29" s="24">
        <f>SUM(BJ27:BV28)</f>
        <v>1096548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>
        <f>SUM(CM27:DC28)</f>
        <v>1096548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6" t="s">
        <v>35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8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3" t="s">
        <v>38</v>
      </c>
      <c r="BB31" s="34"/>
      <c r="BC31" s="34"/>
      <c r="BD31" s="34"/>
      <c r="BE31" s="34"/>
      <c r="BF31" s="34"/>
      <c r="BG31" s="34"/>
      <c r="BH31" s="34"/>
      <c r="BI31" s="35"/>
      <c r="BJ31" s="24" t="s">
        <v>149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149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3" t="s">
        <v>39</v>
      </c>
      <c r="BB32" s="34"/>
      <c r="BC32" s="34"/>
      <c r="BD32" s="34"/>
      <c r="BE32" s="34"/>
      <c r="BF32" s="34"/>
      <c r="BG32" s="34"/>
      <c r="BH32" s="34"/>
      <c r="BI32" s="35"/>
      <c r="BJ32" s="24" t="s">
        <v>149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149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3" t="s">
        <v>43</v>
      </c>
      <c r="BB33" s="34"/>
      <c r="BC33" s="34"/>
      <c r="BD33" s="34"/>
      <c r="BE33" s="34"/>
      <c r="BF33" s="34"/>
      <c r="BG33" s="34"/>
      <c r="BH33" s="34"/>
      <c r="BI33" s="35"/>
      <c r="BJ33" s="24">
        <v>192751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53">
        <f>BJ33*BW33</f>
        <v>96375.5</v>
      </c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5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3" t="s">
        <v>44</v>
      </c>
      <c r="BB34" s="34"/>
      <c r="BC34" s="34"/>
      <c r="BD34" s="34"/>
      <c r="BE34" s="34"/>
      <c r="BF34" s="34"/>
      <c r="BG34" s="34"/>
      <c r="BH34" s="34"/>
      <c r="BI34" s="35"/>
      <c r="BJ34" s="24" t="s">
        <v>149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149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3" t="s">
        <v>46</v>
      </c>
      <c r="BB36" s="34"/>
      <c r="BC36" s="34"/>
      <c r="BD36" s="34"/>
      <c r="BE36" s="34"/>
      <c r="BF36" s="34"/>
      <c r="BG36" s="34"/>
      <c r="BH36" s="34"/>
      <c r="BI36" s="35"/>
      <c r="BJ36" s="24" t="s">
        <v>149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149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3" t="s">
        <v>47</v>
      </c>
      <c r="BB37" s="34"/>
      <c r="BC37" s="34"/>
      <c r="BD37" s="34"/>
      <c r="BE37" s="34"/>
      <c r="BF37" s="34"/>
      <c r="BG37" s="34"/>
      <c r="BH37" s="34"/>
      <c r="BI37" s="35"/>
      <c r="BJ37" s="24" t="s">
        <v>149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149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3" t="s">
        <v>48</v>
      </c>
      <c r="BB38" s="34"/>
      <c r="BC38" s="34"/>
      <c r="BD38" s="34"/>
      <c r="BE38" s="34"/>
      <c r="BF38" s="34"/>
      <c r="BG38" s="34"/>
      <c r="BH38" s="34"/>
      <c r="BI38" s="35"/>
      <c r="BJ38" s="24" t="s">
        <v>149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149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3" t="s">
        <v>52</v>
      </c>
      <c r="BB39" s="34"/>
      <c r="BC39" s="34"/>
      <c r="BD39" s="34"/>
      <c r="BE39" s="34"/>
      <c r="BF39" s="34"/>
      <c r="BG39" s="34"/>
      <c r="BH39" s="34"/>
      <c r="BI39" s="35"/>
      <c r="BJ39" s="24" t="s">
        <v>149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149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3" t="s">
        <v>53</v>
      </c>
      <c r="BB40" s="34"/>
      <c r="BC40" s="34"/>
      <c r="BD40" s="34"/>
      <c r="BE40" s="34"/>
      <c r="BF40" s="34"/>
      <c r="BG40" s="34"/>
      <c r="BH40" s="34"/>
      <c r="BI40" s="35"/>
      <c r="BJ40" s="24" t="s">
        <v>149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 t="s">
        <v>149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3" t="s">
        <v>54</v>
      </c>
      <c r="BB41" s="34"/>
      <c r="BC41" s="34"/>
      <c r="BD41" s="34"/>
      <c r="BE41" s="34"/>
      <c r="BF41" s="34"/>
      <c r="BG41" s="34"/>
      <c r="BH41" s="34"/>
      <c r="BI41" s="35"/>
      <c r="BJ41" s="24" t="s">
        <v>149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4" t="str">
        <f>BJ41</f>
        <v>-</v>
      </c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3" t="s">
        <v>55</v>
      </c>
      <c r="BB42" s="34"/>
      <c r="BC42" s="34"/>
      <c r="BD42" s="34"/>
      <c r="BE42" s="34"/>
      <c r="BF42" s="34"/>
      <c r="BG42" s="34"/>
      <c r="BH42" s="34"/>
      <c r="BI42" s="35"/>
      <c r="BJ42" s="24" t="s">
        <v>149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149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3" t="s">
        <v>60</v>
      </c>
      <c r="BB43" s="34"/>
      <c r="BC43" s="34"/>
      <c r="BD43" s="34"/>
      <c r="BE43" s="34"/>
      <c r="BF43" s="34"/>
      <c r="BG43" s="34"/>
      <c r="BH43" s="34"/>
      <c r="BI43" s="35"/>
      <c r="BJ43" s="24" t="s">
        <v>149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149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58" t="s">
        <v>61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19"/>
      <c r="BA44" s="33" t="s">
        <v>62</v>
      </c>
      <c r="BB44" s="34"/>
      <c r="BC44" s="34"/>
      <c r="BD44" s="34"/>
      <c r="BE44" s="34"/>
      <c r="BF44" s="34"/>
      <c r="BG44" s="34"/>
      <c r="BH44" s="34"/>
      <c r="BI44" s="35"/>
      <c r="BJ44" s="24">
        <f>SUM(BJ31:BV33)+SUM(BJ40:BV41)</f>
        <v>192751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3">
        <f>SUM(CM31:DC33)+SUM(CM41)</f>
        <v>96375.5</v>
      </c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5"/>
    </row>
    <row r="45" spans="1:107" s="13" customFormat="1" ht="18" customHeight="1">
      <c r="A45" s="36" t="s">
        <v>63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8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3" t="s">
        <v>64</v>
      </c>
      <c r="BB46" s="34"/>
      <c r="BC46" s="34"/>
      <c r="BD46" s="34"/>
      <c r="BE46" s="34"/>
      <c r="BF46" s="34"/>
      <c r="BG46" s="34"/>
      <c r="BH46" s="34"/>
      <c r="BI46" s="35"/>
      <c r="BJ46" s="24" t="s">
        <v>149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149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3" t="s">
        <v>65</v>
      </c>
      <c r="BB47" s="34"/>
      <c r="BC47" s="34"/>
      <c r="BD47" s="34"/>
      <c r="BE47" s="34"/>
      <c r="BF47" s="34"/>
      <c r="BG47" s="34"/>
      <c r="BH47" s="34"/>
      <c r="BI47" s="35"/>
      <c r="BJ47" s="24" t="s">
        <v>149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149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3" t="s">
        <v>66</v>
      </c>
      <c r="BB48" s="34"/>
      <c r="BC48" s="34"/>
      <c r="BD48" s="34"/>
      <c r="BE48" s="34"/>
      <c r="BF48" s="34"/>
      <c r="BG48" s="34"/>
      <c r="BH48" s="34"/>
      <c r="BI48" s="35"/>
      <c r="BJ48" s="24" t="s">
        <v>149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149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3" t="s">
        <v>67</v>
      </c>
      <c r="BB49" s="34"/>
      <c r="BC49" s="34"/>
      <c r="BD49" s="34"/>
      <c r="BE49" s="34"/>
      <c r="BF49" s="34"/>
      <c r="BG49" s="34"/>
      <c r="BH49" s="34"/>
      <c r="BI49" s="35"/>
      <c r="BJ49" s="24" t="s">
        <v>149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149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3" t="s">
        <v>68</v>
      </c>
      <c r="BB50" s="34"/>
      <c r="BC50" s="34"/>
      <c r="BD50" s="34"/>
      <c r="BE50" s="34"/>
      <c r="BF50" s="34"/>
      <c r="BG50" s="34"/>
      <c r="BH50" s="34"/>
      <c r="BI50" s="35"/>
      <c r="BJ50" s="24" t="s">
        <v>149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149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3" t="s">
        <v>74</v>
      </c>
      <c r="BB51" s="34"/>
      <c r="BC51" s="34"/>
      <c r="BD51" s="34"/>
      <c r="BE51" s="34"/>
      <c r="BF51" s="34"/>
      <c r="BG51" s="34"/>
      <c r="BH51" s="34"/>
      <c r="BI51" s="35"/>
      <c r="BJ51" s="24" t="s">
        <v>149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149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3" t="s">
        <v>75</v>
      </c>
      <c r="BB52" s="34"/>
      <c r="BC52" s="34"/>
      <c r="BD52" s="34"/>
      <c r="BE52" s="34"/>
      <c r="BF52" s="34"/>
      <c r="BG52" s="34"/>
      <c r="BH52" s="34"/>
      <c r="BI52" s="35"/>
      <c r="BJ52" s="24" t="s">
        <v>149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149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3" t="s">
        <v>78</v>
      </c>
      <c r="BB54" s="34"/>
      <c r="BC54" s="34"/>
      <c r="BD54" s="34"/>
      <c r="BE54" s="34"/>
      <c r="BF54" s="34"/>
      <c r="BG54" s="34"/>
      <c r="BH54" s="34"/>
      <c r="BI54" s="35"/>
      <c r="BJ54" s="24" t="s">
        <v>149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149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3" t="s">
        <v>79</v>
      </c>
      <c r="BB55" s="34"/>
      <c r="BC55" s="34"/>
      <c r="BD55" s="34"/>
      <c r="BE55" s="34"/>
      <c r="BF55" s="34"/>
      <c r="BG55" s="34"/>
      <c r="BH55" s="34"/>
      <c r="BI55" s="35"/>
      <c r="BJ55" s="24" t="s">
        <v>149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149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3" t="s">
        <v>80</v>
      </c>
      <c r="BB56" s="34"/>
      <c r="BC56" s="34"/>
      <c r="BD56" s="34"/>
      <c r="BE56" s="34"/>
      <c r="BF56" s="34"/>
      <c r="BG56" s="34"/>
      <c r="BH56" s="34"/>
      <c r="BI56" s="35"/>
      <c r="BJ56" s="24" t="s">
        <v>149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149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3" t="s">
        <v>81</v>
      </c>
      <c r="BB57" s="34"/>
      <c r="BC57" s="34"/>
      <c r="BD57" s="34"/>
      <c r="BE57" s="34"/>
      <c r="BF57" s="34"/>
      <c r="BG57" s="34"/>
      <c r="BH57" s="34"/>
      <c r="BI57" s="35"/>
      <c r="BJ57" s="24" t="s">
        <v>149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149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15.7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3" t="s">
        <v>82</v>
      </c>
      <c r="BB58" s="34"/>
      <c r="BC58" s="34"/>
      <c r="BD58" s="34"/>
      <c r="BE58" s="34"/>
      <c r="BF58" s="34"/>
      <c r="BG58" s="34"/>
      <c r="BH58" s="34"/>
      <c r="BI58" s="35"/>
      <c r="BJ58" s="24" t="s">
        <v>149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149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3" t="s">
        <v>83</v>
      </c>
      <c r="BB59" s="34"/>
      <c r="BC59" s="34"/>
      <c r="BD59" s="34"/>
      <c r="BE59" s="34"/>
      <c r="BF59" s="34"/>
      <c r="BG59" s="34"/>
      <c r="BH59" s="34"/>
      <c r="BI59" s="35"/>
      <c r="BJ59" s="24" t="s">
        <v>149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24" t="s">
        <v>149</v>
      </c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3" t="s">
        <v>84</v>
      </c>
      <c r="BB60" s="34"/>
      <c r="BC60" s="34"/>
      <c r="BD60" s="34"/>
      <c r="BE60" s="34"/>
      <c r="BF60" s="34"/>
      <c r="BG60" s="34"/>
      <c r="BH60" s="34"/>
      <c r="BI60" s="35"/>
      <c r="BJ60" s="24" t="s">
        <v>149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149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3" t="s">
        <v>85</v>
      </c>
      <c r="BB61" s="34"/>
      <c r="BC61" s="34"/>
      <c r="BD61" s="34"/>
      <c r="BE61" s="34"/>
      <c r="BF61" s="34"/>
      <c r="BG61" s="34"/>
      <c r="BH61" s="34"/>
      <c r="BI61" s="35"/>
      <c r="BJ61" s="24" t="s">
        <v>149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149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3" t="s">
        <v>86</v>
      </c>
      <c r="BB62" s="34"/>
      <c r="BC62" s="34"/>
      <c r="BD62" s="34"/>
      <c r="BE62" s="34"/>
      <c r="BF62" s="34"/>
      <c r="BG62" s="34"/>
      <c r="BH62" s="34"/>
      <c r="BI62" s="35"/>
      <c r="BJ62" s="24" t="s">
        <v>149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149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3" t="s">
        <v>87</v>
      </c>
      <c r="BB63" s="34"/>
      <c r="BC63" s="34"/>
      <c r="BD63" s="34"/>
      <c r="BE63" s="34"/>
      <c r="BF63" s="34"/>
      <c r="BG63" s="34"/>
      <c r="BH63" s="34"/>
      <c r="BI63" s="35"/>
      <c r="BJ63" s="24">
        <v>394073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>
        <f>BJ63*BW63</f>
        <v>394073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3" t="s">
        <v>88</v>
      </c>
      <c r="BB64" s="34"/>
      <c r="BC64" s="34"/>
      <c r="BD64" s="34"/>
      <c r="BE64" s="34"/>
      <c r="BF64" s="34"/>
      <c r="BG64" s="34"/>
      <c r="BH64" s="34"/>
      <c r="BI64" s="35"/>
      <c r="BJ64" s="24" t="s">
        <v>149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149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3" t="s">
        <v>89</v>
      </c>
      <c r="BB65" s="34"/>
      <c r="BC65" s="34"/>
      <c r="BD65" s="34"/>
      <c r="BE65" s="34"/>
      <c r="BF65" s="34"/>
      <c r="BG65" s="34"/>
      <c r="BH65" s="34"/>
      <c r="BI65" s="35"/>
      <c r="BJ65" s="24" t="s">
        <v>149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149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3" t="s">
        <v>90</v>
      </c>
      <c r="BB66" s="34"/>
      <c r="BC66" s="34"/>
      <c r="BD66" s="34"/>
      <c r="BE66" s="34"/>
      <c r="BF66" s="34"/>
      <c r="BG66" s="34"/>
      <c r="BH66" s="34"/>
      <c r="BI66" s="35"/>
      <c r="BJ66" s="24" t="s">
        <v>149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149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3" t="s">
        <v>91</v>
      </c>
      <c r="BB67" s="34"/>
      <c r="BC67" s="34"/>
      <c r="BD67" s="34"/>
      <c r="BE67" s="34"/>
      <c r="BF67" s="34"/>
      <c r="BG67" s="34"/>
      <c r="BH67" s="34"/>
      <c r="BI67" s="35"/>
      <c r="BJ67" s="24">
        <v>69824065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3">
        <f>BJ67*BW67</f>
        <v>6982406.5</v>
      </c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5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3" t="s">
        <v>92</v>
      </c>
      <c r="BB68" s="34"/>
      <c r="BC68" s="34"/>
      <c r="BD68" s="34"/>
      <c r="BE68" s="34"/>
      <c r="BF68" s="34"/>
      <c r="BG68" s="34"/>
      <c r="BH68" s="34"/>
      <c r="BI68" s="35"/>
      <c r="BJ68" s="24">
        <f>BJ63+BJ67</f>
        <v>70218138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3">
        <f>CM63+CM67</f>
        <v>7376479.5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</row>
    <row r="69" spans="1:107" s="13" customFormat="1" ht="17.25" customHeight="1">
      <c r="A69" s="36" t="s">
        <v>106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8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3" t="s">
        <v>107</v>
      </c>
      <c r="BB70" s="34"/>
      <c r="BC70" s="34"/>
      <c r="BD70" s="34"/>
      <c r="BE70" s="34"/>
      <c r="BF70" s="34"/>
      <c r="BG70" s="34"/>
      <c r="BH70" s="34"/>
      <c r="BI70" s="35"/>
      <c r="BJ70" s="24">
        <v>11527305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24">
        <f>BJ70*BW70</f>
        <v>11527305</v>
      </c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6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3">
        <f>CM21+CM25+CM29+CM44+CM68+CM70</f>
        <v>20246126.8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4"/>
      <c r="BB72" s="34"/>
      <c r="BC72" s="34"/>
      <c r="BD72" s="34"/>
      <c r="BE72" s="34"/>
      <c r="BF72" s="34"/>
      <c r="BG72" s="34"/>
      <c r="BH72" s="34"/>
      <c r="BI72" s="34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53">
        <f>CM71</f>
        <v>20246126.8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6" t="s">
        <v>111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8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3" t="s">
        <v>112</v>
      </c>
      <c r="BB74" s="34"/>
      <c r="BC74" s="34"/>
      <c r="BD74" s="34"/>
      <c r="BE74" s="34"/>
      <c r="BF74" s="34"/>
      <c r="BG74" s="34"/>
      <c r="BH74" s="34"/>
      <c r="BI74" s="35"/>
      <c r="BJ74" s="24" t="s">
        <v>149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3" t="s">
        <v>113</v>
      </c>
      <c r="BB75" s="34"/>
      <c r="BC75" s="34"/>
      <c r="BD75" s="34"/>
      <c r="BE75" s="34"/>
      <c r="BF75" s="34"/>
      <c r="BG75" s="34"/>
      <c r="BH75" s="34"/>
      <c r="BI75" s="35"/>
      <c r="BJ75" s="24" t="s">
        <v>149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3" t="s">
        <v>116</v>
      </c>
      <c r="BB77" s="34"/>
      <c r="BC77" s="34"/>
      <c r="BD77" s="34"/>
      <c r="BE77" s="34"/>
      <c r="BF77" s="34"/>
      <c r="BG77" s="34"/>
      <c r="BH77" s="34"/>
      <c r="BI77" s="35"/>
      <c r="BJ77" s="24" t="s">
        <v>149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149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3" t="s">
        <v>117</v>
      </c>
      <c r="BB78" s="34"/>
      <c r="BC78" s="34"/>
      <c r="BD78" s="34"/>
      <c r="BE78" s="34"/>
      <c r="BF78" s="34"/>
      <c r="BG78" s="34"/>
      <c r="BH78" s="34"/>
      <c r="BI78" s="35"/>
      <c r="BJ78" s="24">
        <v>3176898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f>BJ78</f>
        <v>3176898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3" t="s">
        <v>118</v>
      </c>
      <c r="BB79" s="34"/>
      <c r="BC79" s="34"/>
      <c r="BD79" s="34"/>
      <c r="BE79" s="34"/>
      <c r="BF79" s="34"/>
      <c r="BG79" s="34"/>
      <c r="BH79" s="34"/>
      <c r="BI79" s="35"/>
      <c r="BJ79" s="24" t="s">
        <v>149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149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3" t="s">
        <v>119</v>
      </c>
      <c r="BB80" s="34"/>
      <c r="BC80" s="34"/>
      <c r="BD80" s="34"/>
      <c r="BE80" s="34"/>
      <c r="BF80" s="34"/>
      <c r="BG80" s="34"/>
      <c r="BH80" s="34"/>
      <c r="BI80" s="35"/>
      <c r="BJ80" s="24" t="s">
        <v>149</v>
      </c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 t="s">
        <v>149</v>
      </c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3" t="s">
        <v>120</v>
      </c>
      <c r="BB81" s="34"/>
      <c r="BC81" s="34"/>
      <c r="BD81" s="34"/>
      <c r="BE81" s="34"/>
      <c r="BF81" s="34"/>
      <c r="BG81" s="34"/>
      <c r="BH81" s="34"/>
      <c r="BI81" s="35"/>
      <c r="BJ81" s="24" t="s">
        <v>149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149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3" t="s">
        <v>121</v>
      </c>
      <c r="BB82" s="34"/>
      <c r="BC82" s="34"/>
      <c r="BD82" s="34"/>
      <c r="BE82" s="34"/>
      <c r="BF82" s="34"/>
      <c r="BG82" s="34"/>
      <c r="BH82" s="34"/>
      <c r="BI82" s="35"/>
      <c r="BJ82" s="24">
        <v>8551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>
        <f>BJ82</f>
        <v>8551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3" t="s">
        <v>122</v>
      </c>
      <c r="BB83" s="34"/>
      <c r="BC83" s="34"/>
      <c r="BD83" s="34"/>
      <c r="BE83" s="34"/>
      <c r="BF83" s="34"/>
      <c r="BG83" s="34"/>
      <c r="BH83" s="34"/>
      <c r="BI83" s="35"/>
      <c r="BJ83" s="24" t="s">
        <v>149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149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3" t="s">
        <v>123</v>
      </c>
      <c r="BB84" s="34"/>
      <c r="BC84" s="34"/>
      <c r="BD84" s="34"/>
      <c r="BE84" s="34"/>
      <c r="BF84" s="34"/>
      <c r="BG84" s="34"/>
      <c r="BH84" s="34"/>
      <c r="BI84" s="35"/>
      <c r="BJ84" s="24" t="s">
        <v>149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149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4"/>
      <c r="BB85" s="34"/>
      <c r="BC85" s="34"/>
      <c r="BD85" s="34"/>
      <c r="BE85" s="34"/>
      <c r="BF85" s="34"/>
      <c r="BG85" s="34"/>
      <c r="BH85" s="34"/>
      <c r="BI85" s="34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4">
        <f>CM78+CM82</f>
        <v>3185449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6" t="s">
        <v>133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8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4"/>
      <c r="BB87" s="34"/>
      <c r="BC87" s="34"/>
      <c r="BD87" s="34"/>
      <c r="BE87" s="34"/>
      <c r="BF87" s="34"/>
      <c r="BG87" s="34"/>
      <c r="BH87" s="34"/>
      <c r="BI87" s="34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53">
        <f>CM72-CM85</f>
        <v>17060677.8</v>
      </c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59" t="s">
        <v>150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U89" s="59" t="s">
        <v>151</v>
      </c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</row>
    <row r="90" spans="1:107" s="22" customFormat="1" ht="30" customHeight="1">
      <c r="A90" s="60" t="s">
        <v>144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V90" s="56" t="s">
        <v>145</v>
      </c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U90" s="56" t="s">
        <v>146</v>
      </c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</row>
    <row r="91" spans="1:107" s="10" customFormat="1" ht="16.5" customHeight="1">
      <c r="A91" s="59" t="s">
        <v>152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U91" s="59" t="s">
        <v>153</v>
      </c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</row>
    <row r="92" spans="1:107" s="22" customFormat="1" ht="30" customHeight="1">
      <c r="A92" s="60" t="s">
        <v>147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V92" s="56" t="s">
        <v>145</v>
      </c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U92" s="56" t="s">
        <v>146</v>
      </c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</row>
    <row r="93" spans="6:62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J93" s="10">
        <v>3.644</v>
      </c>
    </row>
  </sheetData>
  <mergeCells count="354">
    <mergeCell ref="A12:DC12"/>
    <mergeCell ref="BU89:DC89"/>
    <mergeCell ref="BU90:DC90"/>
    <mergeCell ref="AV89:BQ89"/>
    <mergeCell ref="AV90:BQ90"/>
    <mergeCell ref="A89:AR89"/>
    <mergeCell ref="A90:AR90"/>
    <mergeCell ref="B87:AY87"/>
    <mergeCell ref="BA87:BI87"/>
    <mergeCell ref="BJ87:BV87"/>
    <mergeCell ref="A91:AR91"/>
    <mergeCell ref="AV91:BQ91"/>
    <mergeCell ref="BU91:DC91"/>
    <mergeCell ref="A92:AR92"/>
    <mergeCell ref="AV92:BQ92"/>
    <mergeCell ref="BU92:DC92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BW19:CL19"/>
    <mergeCell ref="CM19:DC19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OPuchina</cp:lastModifiedBy>
  <cp:lastPrinted>2010-04-30T10:49:12Z</cp:lastPrinted>
  <dcterms:created xsi:type="dcterms:W3CDTF">2008-12-24T14:26:47Z</dcterms:created>
  <dcterms:modified xsi:type="dcterms:W3CDTF">2010-05-31T11:53:24Z</dcterms:modified>
  <cp:category/>
  <cp:version/>
  <cp:contentType/>
  <cp:contentStatus/>
</cp:coreProperties>
</file>